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firstSheet="7" activeTab="24"/>
  </bookViews>
  <sheets>
    <sheet name="01" sheetId="1" r:id="rId1"/>
    <sheet name="01.1." sheetId="2" r:id="rId2"/>
    <sheet name="01.1.1." sheetId="3" r:id="rId3"/>
    <sheet name="02" sheetId="4" r:id="rId4"/>
    <sheet name="02.1." sheetId="5" r:id="rId5"/>
    <sheet name="02.1.1." sheetId="6" r:id="rId6"/>
    <sheet name="03" sheetId="7" r:id="rId7"/>
    <sheet name="03.1." sheetId="8" r:id="rId8"/>
    <sheet name="03.1.1." sheetId="9" r:id="rId9"/>
    <sheet name="04" sheetId="10" r:id="rId10"/>
    <sheet name="04.1." sheetId="11" r:id="rId11"/>
    <sheet name="04.1.1." sheetId="12" r:id="rId12"/>
    <sheet name="05" sheetId="13" r:id="rId13"/>
    <sheet name="05,1," sheetId="14" r:id="rId14"/>
    <sheet name="05.1.1. " sheetId="15" r:id="rId15"/>
    <sheet name="06" sheetId="16" r:id="rId16"/>
    <sheet name="06,1," sheetId="17" r:id="rId17"/>
    <sheet name="06.1.1." sheetId="18" r:id="rId18"/>
    <sheet name="07" sheetId="19" r:id="rId19"/>
    <sheet name="07,1," sheetId="20" r:id="rId20"/>
    <sheet name="07.1.1." sheetId="21" r:id="rId21"/>
    <sheet name="08" sheetId="22" r:id="rId22"/>
    <sheet name="08,1," sheetId="23" r:id="rId23"/>
    <sheet name="08.1.1." sheetId="24" r:id="rId24"/>
    <sheet name="09" sheetId="25" r:id="rId25"/>
    <sheet name="09,1," sheetId="26" r:id="rId26"/>
    <sheet name="09.1.1." sheetId="27" r:id="rId27"/>
  </sheets>
  <definedNames/>
  <calcPr fullCalcOnLoad="1"/>
</workbook>
</file>

<file path=xl/sharedStrings.xml><?xml version="1.0" encoding="utf-8"?>
<sst xmlns="http://schemas.openxmlformats.org/spreadsheetml/2006/main" count="1415" uniqueCount="54">
  <si>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</si>
  <si>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</si>
  <si>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</si>
  <si>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</si>
  <si>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</si>
  <si>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</si>
  <si>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</si>
  <si>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</si>
  <si>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</si>
  <si>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</si>
  <si>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</si>
  <si>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</si>
  <si>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</si>
  <si>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</si>
  <si>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</si>
  <si>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</si>
  <si>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</si>
  <si>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</si>
  <si>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</si>
  <si>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</si>
  <si>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100,00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</si>
  <si>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</si>
  <si>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</si>
  <si>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</si>
  <si>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</si>
  <si>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</si>
  <si>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</si>
  <si>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</si>
  <si>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</si>
  <si>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Январь 2023 г.</t>
  </si>
  <si>
    <t>Январь 2023.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</si>
  <si>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</si>
  <si>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</si>
  <si>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</si>
  <si>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</si>
  <si>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</si>
  <si>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</si>
  <si>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</si>
  <si>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</si>
  <si>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</si>
  <si>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</si>
  <si>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</si>
  <si>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27</t>
  </si>
  <si>
    <t>4 150 916,90</t>
  </si>
  <si>
    <t>Январь - Февраль 2023 г.</t>
  </si>
  <si>
    <t>Январь - Март 2023 г.</t>
  </si>
  <si>
    <t>43</t>
  </si>
  <si>
    <t>2 796 542,01</t>
  </si>
  <si>
    <t>Январь - Апрель 2023 г.</t>
  </si>
  <si>
    <t>Январь - Май 2023 г.</t>
  </si>
  <si>
    <t>Январь - Июнь 2023 г.</t>
  </si>
  <si>
    <t>Январь - Июль 2023 г.</t>
  </si>
  <si>
    <t>Январь - Август 2023 г.</t>
  </si>
  <si>
    <t>Январь - Сентябрь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</si>
</sst>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40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</v>
      </c>
      <c r="Q7" s="14">
        <f>O7/C7*100</f>
        <v>82.85787171504204</v>
      </c>
      <c r="R7" s="6" t="s">
        <v>42</v>
      </c>
      <c r="S7" s="6" t="s">
        <v>43</v>
      </c>
    </row>
    <row r="8" spans="1:19" ht="21" customHeight="1" hidden="1" outlineLevel="1">
      <c r="A8" s="5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1" customHeight="1" hidden="1" outlineLevel="1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17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48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SUM(N7:N10)</f>
        <v>107</v>
      </c>
      <c r="O19" s="10">
        <f>N19/B19*100</f>
        <v>297.22222222222223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0" sqref="F10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'04'!B2:S2</f>
        <v>Январь - Апрель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98</v>
      </c>
      <c r="C19" s="15"/>
      <c r="D19" s="15"/>
      <c r="E19" s="15"/>
      <c r="F19" s="15">
        <f>SUM(F7:F12)</f>
        <v>91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42" t="s">
        <v>48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98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138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B10" sqref="B10:B11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2" ref="H11:H18">F11/B11*100</f>
        <v>100</v>
      </c>
      <c r="I11" s="22">
        <f aca="true" t="shared" si="3" ref="I11:I18">G11/C11*100</f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>N11/B11*100</f>
        <v>61.36363636363637</v>
      </c>
      <c r="Q11" s="22">
        <f>O11/C11*100</f>
        <v>16.837320579799613</v>
      </c>
      <c r="R11" s="21">
        <v>44</v>
      </c>
      <c r="S11" s="25">
        <v>3395242</v>
      </c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2" t="e">
        <f t="shared" si="2"/>
        <v>#DIV/0!</v>
      </c>
      <c r="I12" s="22" t="e">
        <f t="shared" si="3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2" t="e">
        <f t="shared" si="2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SUM(N7:N11)</f>
        <v>134</v>
      </c>
      <c r="O19" s="10">
        <f>N19/B19*100</f>
        <v>372.22222222222223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1" sqref="R11:S11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'05'!B2:S2</f>
        <v>Январь - Май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142</v>
      </c>
      <c r="C19" s="15"/>
      <c r="D19" s="15"/>
      <c r="E19" s="15"/>
      <c r="F19" s="15">
        <f>SUM(F7:F12)</f>
        <v>135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R11" sqref="R11:S11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42" t="s">
        <v>49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142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182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R12" sqref="R12:S12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50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aca="true" t="shared" si="2" ref="P10:Q12">N10/B10*100</f>
        <v>61.29032258064516</v>
      </c>
      <c r="Q10" s="22">
        <f t="shared" si="2"/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3" ref="H11:I18">F11/B11*100</f>
        <v>100</v>
      </c>
      <c r="I11" s="22">
        <f t="shared" si="3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2"/>
        <v>61.36363636363637</v>
      </c>
      <c r="Q11" s="22">
        <f t="shared" si="2"/>
        <v>16.837320579799613</v>
      </c>
      <c r="R11" s="21">
        <v>44</v>
      </c>
      <c r="S11" s="25">
        <v>3395242</v>
      </c>
    </row>
    <row r="12" spans="1:19" ht="21" customHeight="1">
      <c r="A12" s="5" t="s">
        <v>35</v>
      </c>
      <c r="B12" s="21">
        <v>50</v>
      </c>
      <c r="C12" s="21">
        <v>6299173.11</v>
      </c>
      <c r="D12" s="6" t="s">
        <v>20</v>
      </c>
      <c r="E12" s="6" t="s">
        <v>20</v>
      </c>
      <c r="F12" s="21">
        <v>50</v>
      </c>
      <c r="G12" s="21">
        <v>6299173.11</v>
      </c>
      <c r="H12" s="22">
        <f t="shared" si="3"/>
        <v>100</v>
      </c>
      <c r="I12" s="22">
        <f t="shared" si="3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2"/>
        <v>68</v>
      </c>
      <c r="Q12" s="22">
        <f t="shared" si="2"/>
        <v>30.43987054357996</v>
      </c>
      <c r="R12" s="21">
        <v>50</v>
      </c>
      <c r="S12" s="21">
        <v>6299173.11</v>
      </c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2" t="e">
        <f t="shared" si="3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3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3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3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3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3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SUM(N7:N12)</f>
        <v>168</v>
      </c>
      <c r="O19" s="10">
        <f>N19/B19*100</f>
        <v>0.0026670167189610703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2" sqref="R12:S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'06'!B2:S2</f>
        <v>Январь - Июнь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'05'!B13</f>
        <v>0</v>
      </c>
      <c r="C13" s="6">
        <f>'05'!C13</f>
        <v>0</v>
      </c>
      <c r="D13" s="14" t="e">
        <f t="shared" si="2"/>
        <v>#DIV/0!</v>
      </c>
      <c r="E13" s="14" t="e">
        <f t="shared" si="2"/>
        <v>#DIV/0!</v>
      </c>
      <c r="F13" s="2">
        <f>'05'!F13</f>
        <v>0</v>
      </c>
      <c r="G13" s="2">
        <f>'05'!G13</f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R12" sqref="R12:S12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42" t="s">
        <v>50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H13" sqref="H13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51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12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t="shared" si="1"/>
        <v>61.29032258064516</v>
      </c>
      <c r="Q10" s="22">
        <f t="shared" si="1"/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2" ref="H11:I18">F11/B11*100</f>
        <v>100</v>
      </c>
      <c r="I11" s="22">
        <f t="shared" si="2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1"/>
        <v>61.36363636363637</v>
      </c>
      <c r="Q11" s="22">
        <f t="shared" si="1"/>
        <v>16.837320579799613</v>
      </c>
      <c r="R11" s="21">
        <v>44</v>
      </c>
      <c r="S11" s="25">
        <v>3395242</v>
      </c>
    </row>
    <row r="12" spans="1:19" ht="21" customHeight="1">
      <c r="A12" s="5" t="s">
        <v>35</v>
      </c>
      <c r="B12" s="21">
        <v>50</v>
      </c>
      <c r="C12" s="21">
        <v>6299173.11</v>
      </c>
      <c r="D12" s="6" t="s">
        <v>20</v>
      </c>
      <c r="E12" s="6" t="s">
        <v>20</v>
      </c>
      <c r="F12" s="21">
        <v>50</v>
      </c>
      <c r="G12" s="21">
        <v>6299173.11</v>
      </c>
      <c r="H12" s="22">
        <f t="shared" si="2"/>
        <v>100</v>
      </c>
      <c r="I12" s="22">
        <f t="shared" si="2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1"/>
        <v>68</v>
      </c>
      <c r="Q12" s="22">
        <f t="shared" si="1"/>
        <v>30.43987054357996</v>
      </c>
      <c r="R12" s="21">
        <v>50</v>
      </c>
      <c r="S12" s="21">
        <v>6299173.11</v>
      </c>
    </row>
    <row r="13" spans="1:19" ht="21" customHeight="1">
      <c r="A13" s="5" t="s">
        <v>36</v>
      </c>
      <c r="B13" s="21">
        <v>55</v>
      </c>
      <c r="C13" s="21">
        <v>117561498.32</v>
      </c>
      <c r="D13" s="6" t="s">
        <v>20</v>
      </c>
      <c r="E13" s="6" t="s">
        <v>20</v>
      </c>
      <c r="F13" s="21">
        <v>51</v>
      </c>
      <c r="G13" s="21">
        <v>6762759.32</v>
      </c>
      <c r="H13" s="22">
        <f t="shared" si="2"/>
        <v>92.72727272727272</v>
      </c>
      <c r="I13" s="22">
        <f t="shared" si="2"/>
        <v>5.752529030883825</v>
      </c>
      <c r="J13" s="6" t="s">
        <v>16</v>
      </c>
      <c r="K13" s="6" t="s">
        <v>17</v>
      </c>
      <c r="L13" s="6" t="s">
        <v>17</v>
      </c>
      <c r="M13" s="6" t="s">
        <v>17</v>
      </c>
      <c r="N13" s="21">
        <v>32</v>
      </c>
      <c r="O13" s="21">
        <v>111429949.07</v>
      </c>
      <c r="P13" s="22">
        <f>N13/B13*100</f>
        <v>58.18181818181818</v>
      </c>
      <c r="Q13" s="22">
        <f>O13/C13*100</f>
        <v>94.78439001065634</v>
      </c>
      <c r="R13" s="21">
        <v>55</v>
      </c>
      <c r="S13" s="21">
        <v>117561498.32</v>
      </c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2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2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2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2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2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SUM(N7:N13)</f>
        <v>200</v>
      </c>
      <c r="O19" s="10">
        <f>N19/B19*100</f>
        <v>0.003175019903525083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'01'!B2:S2</f>
        <v>Январь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19">
        <v>0</v>
      </c>
      <c r="H8" s="22" t="e">
        <f aca="true" t="shared" si="0" ref="H8:H18">F8/B8*100</f>
        <v>#DIV/0!</v>
      </c>
      <c r="I8" s="22" t="e">
        <f aca="true" t="shared" si="1" ref="I8:I18">G8/C8*100</f>
        <v>#DIV/0!</v>
      </c>
      <c r="J8" s="2">
        <v>0</v>
      </c>
      <c r="K8" s="19">
        <v>0</v>
      </c>
      <c r="L8" s="14" t="e">
        <f aca="true" t="shared" si="2" ref="L8:L18">J8/B8*100</f>
        <v>#DIV/0!</v>
      </c>
      <c r="M8" s="14" t="e">
        <f aca="true" t="shared" si="3" ref="M8:M18">K8/C8*100</f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4" ref="D9:D17">B9/B9*100</f>
        <v>#DIV/0!</v>
      </c>
      <c r="E9" s="14" t="e">
        <f aca="true" t="shared" si="5" ref="E9:E17">C9/C9*100</f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1"/>
        <v>#DIV/0!</v>
      </c>
      <c r="J9" s="2">
        <v>0</v>
      </c>
      <c r="K9" s="19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1"/>
        <v>#DIV/0!</v>
      </c>
      <c r="J10" s="2">
        <v>0</v>
      </c>
      <c r="K10" s="19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1"/>
        <v>#DIV/0!</v>
      </c>
      <c r="J11" s="2">
        <v>0</v>
      </c>
      <c r="K11" s="19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1"/>
        <v>#DIV/0!</v>
      </c>
      <c r="J12" s="2">
        <v>0</v>
      </c>
      <c r="K12" s="19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1"/>
        <v>#DIV/0!</v>
      </c>
      <c r="J13" s="2">
        <v>0</v>
      </c>
      <c r="K13" s="19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1"/>
        <v>#DIV/0!</v>
      </c>
      <c r="J14" s="2">
        <v>0</v>
      </c>
      <c r="K14" s="19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1"/>
        <v>#DIV/0!</v>
      </c>
      <c r="J15" s="2">
        <v>0</v>
      </c>
      <c r="K15" s="19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1"/>
        <v>#DIV/0!</v>
      </c>
      <c r="J16" s="2">
        <v>0</v>
      </c>
      <c r="K16" s="19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1"/>
        <v>#DIV/0!</v>
      </c>
      <c r="J17" s="2">
        <v>0</v>
      </c>
      <c r="K17" s="19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1"/>
        <v>#DIV/0!</v>
      </c>
      <c r="J18" s="2">
        <v>0</v>
      </c>
      <c r="K18" s="19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H13" sqref="H1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'07'!B2:S2</f>
        <v>Январь - Июль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'01'!A13</f>
        <v>Июль 2023.</v>
      </c>
      <c r="B13" s="6">
        <f>'07'!B13</f>
        <v>55</v>
      </c>
      <c r="C13" s="6">
        <f>'07'!C13</f>
        <v>117561498.32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</v>
      </c>
      <c r="H13" s="22">
        <f t="shared" si="0"/>
        <v>92.72727272727272</v>
      </c>
      <c r="I13" s="22">
        <f t="shared" si="0"/>
        <v>5.752529030883825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H13" sqref="H13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42" t="s">
        <v>50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>
      <c r="A13" s="6" t="str">
        <f>'01'!A13</f>
        <v>Июль 2023.</v>
      </c>
      <c r="B13" s="2">
        <f>'07'!B13</f>
        <v>55</v>
      </c>
      <c r="C13" s="2">
        <f>'07'!C13</f>
        <v>117561498.32</v>
      </c>
      <c r="D13" s="6"/>
      <c r="E13" s="23"/>
      <c r="F13" s="6"/>
      <c r="G13" s="23"/>
      <c r="H13" s="6">
        <v>51</v>
      </c>
      <c r="I13" s="6">
        <f>'07'!G13</f>
        <v>6762759.32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C7" sqref="C7:C14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2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57421875" style="0" customWidth="1"/>
    <col min="8" max="8" width="8.140625" style="0" customWidth="1"/>
    <col min="9" max="9" width="9.00390625" style="0" customWidth="1"/>
    <col min="10" max="10" width="5.421875" style="0" customWidth="1"/>
    <col min="11" max="11" width="11.57421875" style="0" customWidth="1"/>
    <col min="12" max="13" width="6.8515625" style="0" customWidth="1"/>
    <col min="14" max="14" width="5.421875" style="0" customWidth="1"/>
    <col min="15" max="15" width="12.57421875" style="0" customWidth="1"/>
    <col min="16" max="17" width="7.8515625" style="0" customWidth="1"/>
    <col min="18" max="18" width="5.421875" style="0" customWidth="1"/>
    <col min="19" max="19" width="12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52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aca="true" t="shared" si="1" ref="P7:Q12">N7/B7*100</f>
        <v>62.96296296296296</v>
      </c>
      <c r="Q7" s="22">
        <f t="shared" si="1"/>
        <v>82.85787171504204</v>
      </c>
      <c r="R7" s="6" t="s">
        <v>42</v>
      </c>
      <c r="S7" s="29" t="s">
        <v>43</v>
      </c>
    </row>
    <row r="8" spans="1:19" ht="21" customHeight="1">
      <c r="A8" s="5" t="s">
        <v>31</v>
      </c>
      <c r="B8" s="6">
        <v>36</v>
      </c>
      <c r="C8" s="29">
        <v>11003893.31</v>
      </c>
      <c r="D8" s="6" t="s">
        <v>20</v>
      </c>
      <c r="E8" s="6" t="s">
        <v>20</v>
      </c>
      <c r="F8" s="21">
        <v>31</v>
      </c>
      <c r="G8" s="30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9">
        <v>11003893.31</v>
      </c>
    </row>
    <row r="9" spans="1:19" ht="21" customHeight="1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>
      <c r="A10" s="5" t="s">
        <v>33</v>
      </c>
      <c r="B10" s="21">
        <v>62</v>
      </c>
      <c r="C10" s="30">
        <v>38893771.89</v>
      </c>
      <c r="D10" s="6" t="s">
        <v>20</v>
      </c>
      <c r="E10" s="6" t="s">
        <v>20</v>
      </c>
      <c r="F10" s="21">
        <v>60</v>
      </c>
      <c r="G10" s="30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8.358197552024569</v>
      </c>
      <c r="R10" s="21">
        <v>62</v>
      </c>
      <c r="S10" s="30">
        <v>38893771.89</v>
      </c>
    </row>
    <row r="11" spans="1:19" ht="21" customHeight="1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aca="true" t="shared" si="2" ref="H11:I18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>
      <c r="A12" s="5" t="s">
        <v>35</v>
      </c>
      <c r="B12" s="21">
        <v>50</v>
      </c>
      <c r="C12" s="30">
        <v>6299173.11</v>
      </c>
      <c r="D12" s="6" t="s">
        <v>20</v>
      </c>
      <c r="E12" s="6" t="s">
        <v>20</v>
      </c>
      <c r="F12" s="21">
        <v>50</v>
      </c>
      <c r="G12" s="30">
        <v>6299173.11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</v>
      </c>
      <c r="R12" s="21">
        <v>50</v>
      </c>
      <c r="S12" s="30">
        <v>6299173.11</v>
      </c>
    </row>
    <row r="13" spans="1:19" ht="21" customHeight="1">
      <c r="A13" s="5" t="s">
        <v>36</v>
      </c>
      <c r="B13" s="21">
        <v>55</v>
      </c>
      <c r="C13" s="30">
        <v>117561498.32</v>
      </c>
      <c r="D13" s="6" t="s">
        <v>20</v>
      </c>
      <c r="E13" s="6" t="s">
        <v>20</v>
      </c>
      <c r="F13" s="21">
        <v>51</v>
      </c>
      <c r="G13" s="30">
        <v>6762759.32</v>
      </c>
      <c r="H13" s="22">
        <f t="shared" si="2"/>
        <v>92.72727272727272</v>
      </c>
      <c r="I13" s="22">
        <f t="shared" si="2"/>
        <v>5.752529030883825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111429949.07</v>
      </c>
      <c r="P13" s="22">
        <f>N13/B13*100</f>
        <v>58.18181818181818</v>
      </c>
      <c r="Q13" s="22">
        <f>O13/C13*100</f>
        <v>94.78439001065634</v>
      </c>
      <c r="R13" s="21">
        <v>55</v>
      </c>
      <c r="S13" s="30">
        <v>117561498.32</v>
      </c>
    </row>
    <row r="14" spans="1:19" ht="21" customHeight="1">
      <c r="A14" s="5" t="s">
        <v>37</v>
      </c>
      <c r="B14" s="21">
        <v>37</v>
      </c>
      <c r="C14" s="30">
        <v>33123154.95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30023084.81</v>
      </c>
      <c r="P14" s="22">
        <f>N14/B14*100</f>
        <v>35.13513513513514</v>
      </c>
      <c r="Q14" s="22">
        <f>O14/C14*100</f>
        <v>90.64077638534248</v>
      </c>
      <c r="R14" s="21">
        <v>37</v>
      </c>
      <c r="S14" s="30">
        <v>33123154.95</v>
      </c>
    </row>
    <row r="15" spans="1:19" ht="21" customHeight="1" hidden="1" outlineLevel="1">
      <c r="A15" s="5" t="s">
        <v>38</v>
      </c>
      <c r="B15" s="21"/>
      <c r="C15" s="25"/>
      <c r="D15" s="21"/>
      <c r="E15" s="21"/>
      <c r="F15" s="21"/>
      <c r="G15" s="25"/>
      <c r="H15" s="22" t="e">
        <f t="shared" si="2"/>
        <v>#DIV/0!</v>
      </c>
      <c r="I15" s="22" t="e">
        <f t="shared" si="2"/>
        <v>#DIV/0!</v>
      </c>
      <c r="J15" s="21"/>
      <c r="K15" s="25"/>
      <c r="L15" s="21"/>
      <c r="M15" s="21"/>
      <c r="N15" s="21"/>
      <c r="O15" s="25"/>
      <c r="P15" s="21"/>
      <c r="Q15" s="21"/>
      <c r="R15" s="21"/>
      <c r="S15" s="25"/>
    </row>
    <row r="16" spans="1:19" ht="21" customHeight="1" hidden="1" outlineLevel="1">
      <c r="A16" s="5" t="s">
        <v>39</v>
      </c>
      <c r="B16" s="21"/>
      <c r="C16" s="25"/>
      <c r="D16" s="21"/>
      <c r="E16" s="21"/>
      <c r="F16" s="21"/>
      <c r="G16" s="25"/>
      <c r="H16" s="22" t="e">
        <f t="shared" si="2"/>
        <v>#DIV/0!</v>
      </c>
      <c r="I16" s="22" t="e">
        <f t="shared" si="2"/>
        <v>#DIV/0!</v>
      </c>
      <c r="J16" s="21"/>
      <c r="K16" s="25"/>
      <c r="L16" s="21"/>
      <c r="M16" s="21"/>
      <c r="N16" s="21"/>
      <c r="O16" s="25"/>
      <c r="P16" s="21"/>
      <c r="Q16" s="21"/>
      <c r="R16" s="21"/>
      <c r="S16" s="25"/>
    </row>
    <row r="17" spans="1:19" ht="21" customHeight="1" hidden="1" outlineLevel="1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customHeight="1" hidden="1" outlineLevel="1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SUM(N7:N14)</f>
        <v>213</v>
      </c>
      <c r="O19" s="10">
        <f>N19/B19*100</f>
        <v>0.0033813961972542135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7" sqref="C7:C14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'08'!B2:S2</f>
        <v>Январь - Август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'01'!A13</f>
        <v>Июль 2023.</v>
      </c>
      <c r="B13" s="6">
        <f>'07'!B13</f>
        <v>55</v>
      </c>
      <c r="C13" s="6">
        <f>'07'!C13</f>
        <v>117561498.32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</v>
      </c>
      <c r="H13" s="22">
        <f t="shared" si="0"/>
        <v>92.72727272727272</v>
      </c>
      <c r="I13" s="22">
        <f t="shared" si="0"/>
        <v>5.752529030883825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>
      <c r="A14" s="6" t="str">
        <f>'01'!A14</f>
        <v>Август 2023.</v>
      </c>
      <c r="B14" s="6">
        <f>'08'!B14</f>
        <v>37</v>
      </c>
      <c r="C14" s="6">
        <f>'08'!C14</f>
        <v>33123154.95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</v>
      </c>
      <c r="I14" s="22">
        <f t="shared" si="0"/>
        <v>10.933656789236498</v>
      </c>
      <c r="J14" s="2">
        <v>6</v>
      </c>
      <c r="K14" s="19">
        <v>17586545.63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C7" sqref="C7:C14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42" t="s">
        <v>52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>
      <c r="A13" s="6" t="str">
        <f>'01'!A13</f>
        <v>Июль 2023.</v>
      </c>
      <c r="B13" s="2">
        <f>'07'!B13</f>
        <v>55</v>
      </c>
      <c r="C13" s="2">
        <f>'07'!C13</f>
        <v>117561498.32</v>
      </c>
      <c r="D13" s="6"/>
      <c r="E13" s="23"/>
      <c r="F13" s="6"/>
      <c r="G13" s="23"/>
      <c r="H13" s="6">
        <v>51</v>
      </c>
      <c r="I13" s="6">
        <f>'07'!G13</f>
        <v>6762759.32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>
      <c r="A14" s="6" t="str">
        <f>'01'!A14</f>
        <v>Август 2023.</v>
      </c>
      <c r="B14" s="2">
        <f>'08'!B14</f>
        <v>37</v>
      </c>
      <c r="C14" s="2">
        <f>'08'!C14</f>
        <v>33123154.95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17586545.63</v>
      </c>
      <c r="L14" s="6">
        <v>1</v>
      </c>
      <c r="M14" s="23">
        <v>11915037.4</v>
      </c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5"/>
  <sheetViews>
    <sheetView tabSelected="1" zoomScale="110" zoomScaleNormal="110" zoomScalePageLayoutView="0" workbookViewId="0" topLeftCell="A1">
      <selection activeCell="J21" sqref="J21"/>
    </sheetView>
  </sheetViews>
  <sheetFormatPr defaultColWidth="9.140625" defaultRowHeight="12.75" outlineLevelRow="1"/>
  <cols>
    <col min="1" max="1" width="13.28125" style="0" customWidth="1"/>
    <col min="2" max="2" width="6.8515625" style="0" customWidth="1"/>
    <col min="3" max="3" width="12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57421875" style="0" customWidth="1"/>
    <col min="8" max="8" width="8.140625" style="0" customWidth="1"/>
    <col min="9" max="9" width="9.00390625" style="0" customWidth="1"/>
    <col min="10" max="10" width="5.421875" style="0" customWidth="1"/>
    <col min="11" max="11" width="11.57421875" style="0" customWidth="1"/>
    <col min="12" max="13" width="6.8515625" style="0" customWidth="1"/>
    <col min="14" max="14" width="5.421875" style="0" customWidth="1"/>
    <col min="15" max="15" width="12.57421875" style="0" customWidth="1"/>
    <col min="16" max="17" width="7.8515625" style="0" customWidth="1"/>
    <col min="18" max="18" width="5.421875" style="0" customWidth="1"/>
    <col min="19" max="19" width="12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53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aca="true" t="shared" si="1" ref="P7:Q12">N7/B7*100</f>
        <v>62.96296296296296</v>
      </c>
      <c r="Q7" s="22">
        <f t="shared" si="1"/>
        <v>82.85787171504204</v>
      </c>
      <c r="R7" s="6" t="s">
        <v>42</v>
      </c>
      <c r="S7" s="29" t="s">
        <v>43</v>
      </c>
    </row>
    <row r="8" spans="1:19" ht="21" customHeight="1">
      <c r="A8" s="5" t="s">
        <v>31</v>
      </c>
      <c r="B8" s="6">
        <v>36</v>
      </c>
      <c r="C8" s="29">
        <v>11003893.31</v>
      </c>
      <c r="D8" s="6" t="s">
        <v>20</v>
      </c>
      <c r="E8" s="6" t="s">
        <v>20</v>
      </c>
      <c r="F8" s="21">
        <v>31</v>
      </c>
      <c r="G8" s="30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9">
        <v>11003893.31</v>
      </c>
    </row>
    <row r="9" spans="1:19" ht="21" customHeight="1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>
      <c r="A10" s="5" t="s">
        <v>33</v>
      </c>
      <c r="B10" s="21">
        <v>62</v>
      </c>
      <c r="C10" s="30">
        <v>38893771.89</v>
      </c>
      <c r="D10" s="6" t="s">
        <v>20</v>
      </c>
      <c r="E10" s="6" t="s">
        <v>20</v>
      </c>
      <c r="F10" s="21">
        <v>60</v>
      </c>
      <c r="G10" s="30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8.358197552024569</v>
      </c>
      <c r="R10" s="21">
        <v>62</v>
      </c>
      <c r="S10" s="30">
        <v>38893771.89</v>
      </c>
    </row>
    <row r="11" spans="1:19" ht="21" customHeight="1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aca="true" t="shared" si="2" ref="H11:I18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>
      <c r="A12" s="5" t="s">
        <v>35</v>
      </c>
      <c r="B12" s="21">
        <v>50</v>
      </c>
      <c r="C12" s="30">
        <v>6299173.11</v>
      </c>
      <c r="D12" s="6" t="s">
        <v>20</v>
      </c>
      <c r="E12" s="6" t="s">
        <v>20</v>
      </c>
      <c r="F12" s="21">
        <v>50</v>
      </c>
      <c r="G12" s="30">
        <v>6299173.11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</v>
      </c>
      <c r="R12" s="21">
        <v>50</v>
      </c>
      <c r="S12" s="30">
        <v>6299173.11</v>
      </c>
    </row>
    <row r="13" spans="1:19" ht="21" customHeight="1">
      <c r="A13" s="5" t="s">
        <v>36</v>
      </c>
      <c r="B13" s="21">
        <v>55</v>
      </c>
      <c r="C13" s="30">
        <v>117561498.32</v>
      </c>
      <c r="D13" s="6" t="s">
        <v>20</v>
      </c>
      <c r="E13" s="6" t="s">
        <v>20</v>
      </c>
      <c r="F13" s="21">
        <v>51</v>
      </c>
      <c r="G13" s="30">
        <v>6762759.32</v>
      </c>
      <c r="H13" s="22">
        <f t="shared" si="2"/>
        <v>92.72727272727272</v>
      </c>
      <c r="I13" s="22">
        <f t="shared" si="2"/>
        <v>5.752529030883825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111429949.07</v>
      </c>
      <c r="P13" s="22">
        <f aca="true" t="shared" si="3" ref="P13:Q15">N13/B13*100</f>
        <v>58.18181818181818</v>
      </c>
      <c r="Q13" s="22">
        <f t="shared" si="3"/>
        <v>94.78439001065634</v>
      </c>
      <c r="R13" s="21">
        <v>55</v>
      </c>
      <c r="S13" s="30">
        <v>117561498.32</v>
      </c>
    </row>
    <row r="14" spans="1:19" ht="21" customHeight="1">
      <c r="A14" s="5" t="s">
        <v>37</v>
      </c>
      <c r="B14" s="21">
        <v>37</v>
      </c>
      <c r="C14" s="30">
        <v>33123154.95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30023084.81</v>
      </c>
      <c r="P14" s="22">
        <f t="shared" si="3"/>
        <v>35.13513513513514</v>
      </c>
      <c r="Q14" s="22">
        <f t="shared" si="3"/>
        <v>90.64077638534248</v>
      </c>
      <c r="R14" s="21">
        <v>37</v>
      </c>
      <c r="S14" s="30">
        <v>33123154.95</v>
      </c>
    </row>
    <row r="15" spans="1:19" ht="21" customHeight="1">
      <c r="A15" s="5" t="s">
        <v>38</v>
      </c>
      <c r="B15" s="21">
        <v>52</v>
      </c>
      <c r="C15" s="30">
        <v>2236756.2</v>
      </c>
      <c r="D15" s="6" t="s">
        <v>20</v>
      </c>
      <c r="E15" s="6" t="s">
        <v>20</v>
      </c>
      <c r="F15" s="21">
        <v>52</v>
      </c>
      <c r="G15" s="30">
        <v>2236756.2</v>
      </c>
      <c r="H15" s="22">
        <f t="shared" si="2"/>
        <v>100</v>
      </c>
      <c r="I15" s="22">
        <f t="shared" si="2"/>
        <v>100</v>
      </c>
      <c r="J15" s="21" t="s">
        <v>16</v>
      </c>
      <c r="K15" s="30" t="s">
        <v>17</v>
      </c>
      <c r="L15" s="21" t="s">
        <v>17</v>
      </c>
      <c r="M15" s="21" t="s">
        <v>17</v>
      </c>
      <c r="N15" s="21">
        <v>30</v>
      </c>
      <c r="O15" s="30">
        <v>861787.38</v>
      </c>
      <c r="P15" s="26">
        <f t="shared" si="3"/>
        <v>57.692307692307686</v>
      </c>
      <c r="Q15" s="26">
        <f t="shared" si="3"/>
        <v>38.528444897123784</v>
      </c>
      <c r="R15" s="21">
        <v>52</v>
      </c>
      <c r="S15" s="30">
        <v>2236756.2</v>
      </c>
    </row>
    <row r="16" spans="1:19" ht="21" customHeight="1" hidden="1" outlineLevel="1">
      <c r="A16" s="5" t="s">
        <v>39</v>
      </c>
      <c r="B16" s="21"/>
      <c r="C16" s="25"/>
      <c r="D16" s="21"/>
      <c r="E16" s="21"/>
      <c r="F16" s="21"/>
      <c r="G16" s="25"/>
      <c r="H16" s="22" t="e">
        <f t="shared" si="2"/>
        <v>#DIV/0!</v>
      </c>
      <c r="I16" s="22" t="e">
        <f t="shared" si="2"/>
        <v>#DIV/0!</v>
      </c>
      <c r="J16" s="21"/>
      <c r="K16" s="25"/>
      <c r="L16" s="21"/>
      <c r="M16" s="21"/>
      <c r="N16" s="21"/>
      <c r="O16" s="25"/>
      <c r="P16" s="21"/>
      <c r="Q16" s="21"/>
      <c r="R16" s="21"/>
      <c r="S16" s="25"/>
    </row>
    <row r="17" spans="1:19" ht="21" customHeight="1" hidden="1" outlineLevel="1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customHeight="1" hidden="1" outlineLevel="1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SUM(N7:N15)</f>
        <v>243</v>
      </c>
      <c r="O19" s="10">
        <f>N19/B19*100</f>
        <v>0.003857649182782976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J15" sqref="J15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'09'!B2:S2</f>
        <v>Январь - Сентябрь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'01'!A13</f>
        <v>Июль 2023.</v>
      </c>
      <c r="B13" s="6">
        <f>'07'!B13</f>
        <v>55</v>
      </c>
      <c r="C13" s="6">
        <f>'07'!C13</f>
        <v>117561498.32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</v>
      </c>
      <c r="H13" s="22">
        <f t="shared" si="0"/>
        <v>92.72727272727272</v>
      </c>
      <c r="I13" s="22">
        <f t="shared" si="0"/>
        <v>5.752529030883825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>
      <c r="A14" s="6" t="str">
        <f>'01'!A14</f>
        <v>Август 2023.</v>
      </c>
      <c r="B14" s="6">
        <f>'08'!B14</f>
        <v>37</v>
      </c>
      <c r="C14" s="6">
        <f>'08'!C14</f>
        <v>33123154.95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</v>
      </c>
      <c r="I14" s="22">
        <f t="shared" si="0"/>
        <v>10.933656789236498</v>
      </c>
      <c r="J14" s="2">
        <v>6</v>
      </c>
      <c r="K14" s="19">
        <v>17586545.63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>
      <c r="A15" s="6" t="str">
        <f>'01'!A15</f>
        <v>Сентябрь 2023.</v>
      </c>
      <c r="B15" s="6">
        <f>'09'!B15</f>
        <v>52</v>
      </c>
      <c r="C15" s="6">
        <f>'09'!C15</f>
        <v>2236756.2</v>
      </c>
      <c r="D15" s="14">
        <f t="shared" si="2"/>
        <v>100</v>
      </c>
      <c r="E15" s="14">
        <f t="shared" si="2"/>
        <v>100</v>
      </c>
      <c r="F15" s="2">
        <f>'09'!F15</f>
        <v>52</v>
      </c>
      <c r="G15" s="2">
        <f>'09'!G15</f>
        <v>2236756.2</v>
      </c>
      <c r="H15" s="22">
        <f t="shared" si="0"/>
        <v>100</v>
      </c>
      <c r="I15" s="22">
        <f t="shared" si="0"/>
        <v>100</v>
      </c>
      <c r="J15" s="2">
        <v>0</v>
      </c>
      <c r="K15" s="19">
        <v>0</v>
      </c>
      <c r="L15" s="14">
        <f t="shared" si="1"/>
        <v>0</v>
      </c>
      <c r="M15" s="14">
        <f t="shared" si="1"/>
        <v>0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zoomScalePageLayoutView="0" workbookViewId="0" topLeftCell="A1">
      <selection activeCell="J15" sqref="J15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42" t="s">
        <v>53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>
      <c r="A13" s="6" t="str">
        <f>'01'!A13</f>
        <v>Июль 2023.</v>
      </c>
      <c r="B13" s="2">
        <f>'07'!B13</f>
        <v>55</v>
      </c>
      <c r="C13" s="2">
        <f>'07'!C13</f>
        <v>117561498.32</v>
      </c>
      <c r="D13" s="6"/>
      <c r="E13" s="23"/>
      <c r="F13" s="6"/>
      <c r="G13" s="23"/>
      <c r="H13" s="6">
        <v>51</v>
      </c>
      <c r="I13" s="6">
        <f>'07'!G13</f>
        <v>6762759.32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>
      <c r="A14" s="6" t="str">
        <f>'01'!A14</f>
        <v>Август 2023.</v>
      </c>
      <c r="B14" s="2">
        <f>'08'!B14</f>
        <v>37</v>
      </c>
      <c r="C14" s="2">
        <f>'08'!C14</f>
        <v>33123154.95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17586545.63</v>
      </c>
      <c r="L14" s="6">
        <v>1</v>
      </c>
      <c r="M14" s="23">
        <v>11915037.4</v>
      </c>
    </row>
    <row r="15" spans="1:13" ht="21" customHeight="1">
      <c r="A15" s="6" t="str">
        <f>'01'!A15</f>
        <v>Сентябрь 2023.</v>
      </c>
      <c r="B15" s="2">
        <f>'09'!B15</f>
        <v>52</v>
      </c>
      <c r="C15" s="2">
        <f>'09'!C15</f>
        <v>2236756.2</v>
      </c>
      <c r="D15" s="6"/>
      <c r="E15" s="23"/>
      <c r="F15" s="6"/>
      <c r="G15" s="23"/>
      <c r="H15" s="6">
        <f>'09'!F15</f>
        <v>52</v>
      </c>
      <c r="I15" s="6">
        <f>'09'!G15</f>
        <v>2236756.2</v>
      </c>
      <c r="J15" s="6">
        <v>0</v>
      </c>
      <c r="K15" s="23">
        <v>0</v>
      </c>
      <c r="L15" s="6">
        <v>0</v>
      </c>
      <c r="M15" s="23">
        <v>0</v>
      </c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7" sqref="B7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38" t="s">
        <v>29</v>
      </c>
      <c r="E2" s="38"/>
      <c r="F2" s="38"/>
      <c r="G2" s="38"/>
      <c r="H2" s="38"/>
      <c r="I2" s="38"/>
      <c r="J2" s="38"/>
      <c r="K2" s="38"/>
      <c r="L2" s="38"/>
      <c r="M2" s="38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hidden="1" outlineLevel="1">
      <c r="A8" s="6" t="str">
        <f>'01'!A8</f>
        <v>Февраль 2023.</v>
      </c>
      <c r="B8" s="2"/>
      <c r="C8" s="19"/>
      <c r="D8" s="6"/>
      <c r="E8" s="23"/>
      <c r="F8" s="6"/>
      <c r="G8" s="23"/>
      <c r="H8" s="6"/>
      <c r="I8" s="23"/>
      <c r="J8" s="6"/>
      <c r="K8" s="23"/>
      <c r="L8" s="6"/>
      <c r="M8" s="23"/>
    </row>
    <row r="9" spans="1:13" ht="21" customHeight="1" hidden="1" outlineLevel="1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F4:G4"/>
    <mergeCell ref="A6:I6"/>
    <mergeCell ref="B4:C4"/>
    <mergeCell ref="A2:C2"/>
    <mergeCell ref="A3:C3"/>
    <mergeCell ref="A1:K1"/>
    <mergeCell ref="D2:M2"/>
    <mergeCell ref="D3:M3"/>
    <mergeCell ref="A4:A5"/>
    <mergeCell ref="D4:E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110" zoomScaleNormal="11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</v>
      </c>
      <c r="Q7" s="14">
        <f>O7/C7*100</f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>F8/B8*100</f>
        <v>86.11111111111111</v>
      </c>
      <c r="I8" s="22">
        <f>G8/C8*100</f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21">
        <v>22</v>
      </c>
      <c r="O8" s="23">
        <v>4193196.05</v>
      </c>
      <c r="P8" s="14">
        <f>N8/B8*100</f>
        <v>61.111111111111114</v>
      </c>
      <c r="Q8" s="14">
        <f>O8/C8*100</f>
        <v>38.10647678844134</v>
      </c>
      <c r="R8" s="6">
        <v>36</v>
      </c>
      <c r="S8" s="23">
        <v>11003893.31</v>
      </c>
    </row>
    <row r="9" spans="1:19" ht="21" customHeight="1" hidden="1" outlineLevel="1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39</v>
      </c>
      <c r="O19" s="10">
        <f>N19/B19*100</f>
        <v>108.33333333333333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G8" sqref="G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'02'!B2:S2</f>
        <v>Январь - Февраль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2" ref="D9:E17">B9/B9*100</f>
        <v>#DIV/0!</v>
      </c>
      <c r="E9" s="14" t="e">
        <f t="shared" si="2"/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0"/>
        <v>#DIV/0!</v>
      </c>
      <c r="J9" s="2">
        <v>0</v>
      </c>
      <c r="K9" s="19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42" t="s">
        <v>44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hidden="1" outlineLevel="1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36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35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45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21" t="s">
        <v>46</v>
      </c>
      <c r="C9" s="21" t="s">
        <v>47</v>
      </c>
      <c r="D9" s="6" t="s">
        <v>20</v>
      </c>
      <c r="E9" s="6" t="s">
        <v>20</v>
      </c>
      <c r="F9" s="21">
        <v>0</v>
      </c>
      <c r="G9" s="26">
        <v>0</v>
      </c>
      <c r="H9" s="22">
        <f t="shared" si="0"/>
        <v>0</v>
      </c>
      <c r="I9" s="22">
        <f t="shared" si="0"/>
        <v>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2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69</v>
      </c>
      <c r="O19" s="10">
        <f>N19/B19*100</f>
        <v>191.66666666666669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4" sqref="N4:Q4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'03'!B2:S2</f>
        <v>Январь - Март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6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2">
        <f>'03'!F9</f>
        <v>0</v>
      </c>
      <c r="G9" s="2">
        <f>'03'!G9</f>
        <v>0</v>
      </c>
      <c r="H9" s="22">
        <f t="shared" si="0"/>
        <v>0</v>
      </c>
      <c r="I9" s="22">
        <f t="shared" si="0"/>
        <v>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0" t="s">
        <v>2</v>
      </c>
      <c r="B2" s="40"/>
      <c r="C2" s="40"/>
      <c r="D2" s="42" t="s">
        <v>45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>
      <c r="A3" s="41" t="s">
        <v>3</v>
      </c>
      <c r="B3" s="41"/>
      <c r="C3" s="41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27</v>
      </c>
      <c r="C4" s="37" t="s">
        <v>0</v>
      </c>
      <c r="D4" s="39" t="s">
        <v>21</v>
      </c>
      <c r="E4" s="37" t="s">
        <v>0</v>
      </c>
      <c r="F4" s="39" t="s">
        <v>22</v>
      </c>
      <c r="G4" s="37" t="s">
        <v>0</v>
      </c>
      <c r="H4" s="39" t="s">
        <v>28</v>
      </c>
      <c r="I4" s="37" t="s">
        <v>0</v>
      </c>
      <c r="J4" s="39" t="s">
        <v>25</v>
      </c>
      <c r="K4" s="37"/>
      <c r="L4" s="39" t="s">
        <v>26</v>
      </c>
      <c r="M4" s="37"/>
    </row>
    <row r="5" spans="1:13" ht="89.25" customHeight="1">
      <c r="A5" s="37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6">
        <v>43</v>
      </c>
      <c r="C9" s="23">
        <v>2796542.01</v>
      </c>
      <c r="D9" s="6"/>
      <c r="E9" s="23"/>
      <c r="F9" s="6"/>
      <c r="G9" s="23"/>
      <c r="H9" s="6">
        <v>43</v>
      </c>
      <c r="I9" s="23">
        <v>2796542.01</v>
      </c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79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78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2022-03-11T07:28:38Z</cp:lastPrinted>
  <dcterms:modified xsi:type="dcterms:W3CDTF">2023-10-11T07:05:40Z</dcterms:modified>
  <cp:category/>
  <cp:version/>
  <cp:contentType/>
  <cp:contentStatus/>
</cp:coreProperties>
</file>